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-2023-2028\共有\050_ボランティア協働係\002-003子どもの居場所づくり事業（助成金、ネットワーク会議等）\令和6年度\13物価高騰特例措置対応\"/>
    </mc:Choice>
  </mc:AlternateContent>
  <xr:revisionPtr revIDLastSave="0" documentId="13_ncr:1_{26859BDC-A110-4E1E-9B99-CB1B4E7A9A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新】収支決算書 " sheetId="8" r:id="rId1"/>
    <sheet name="【旧】収支決算書" sheetId="5" r:id="rId2"/>
    <sheet name="Sheet1" sheetId="6" r:id="rId3"/>
  </sheets>
  <definedNames>
    <definedName name="_xlnm.Print_Area" localSheetId="1">【旧】収支決算書!$A$1:$I$35</definedName>
    <definedName name="_xlnm.Print_Area" localSheetId="0">'【新】収支決算書 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8" l="1"/>
  <c r="G30" i="8" l="1"/>
  <c r="F30" i="8"/>
  <c r="D31" i="8" s="1"/>
  <c r="D14" i="8"/>
  <c r="F14" i="8"/>
  <c r="D30" i="8" l="1"/>
  <c r="G14" i="8"/>
  <c r="G14" i="5" l="1"/>
  <c r="F14" i="5"/>
  <c r="D14" i="5"/>
  <c r="H5" i="5"/>
  <c r="G30" i="5"/>
  <c r="F30" i="5"/>
  <c r="D30" i="5" l="1"/>
  <c r="D31" i="5" s="1"/>
</calcChain>
</file>

<file path=xl/sharedStrings.xml><?xml version="1.0" encoding="utf-8"?>
<sst xmlns="http://schemas.openxmlformats.org/spreadsheetml/2006/main" count="108" uniqueCount="60">
  <si>
    <t>費  目</t>
    <rPh sb="0" eb="1">
      <t>ヒ</t>
    </rPh>
    <rPh sb="3" eb="4">
      <t>メ</t>
    </rPh>
    <phoneticPr fontId="1"/>
  </si>
  <si>
    <t>科 目</t>
    <rPh sb="0" eb="1">
      <t>カ</t>
    </rPh>
    <rPh sb="2" eb="3">
      <t>メ</t>
    </rPh>
    <phoneticPr fontId="1"/>
  </si>
  <si>
    <t>合 計</t>
    <rPh sb="0" eb="1">
      <t>ア</t>
    </rPh>
    <rPh sb="2" eb="3">
      <t>ケイ</t>
    </rPh>
    <phoneticPr fontId="1"/>
  </si>
  <si>
    <t>利用者負担金</t>
    <rPh sb="0" eb="3">
      <t>リヨウシャ</t>
    </rPh>
    <rPh sb="3" eb="5">
      <t>フタン</t>
    </rPh>
    <rPh sb="5" eb="6">
      <t>キン</t>
    </rPh>
    <phoneticPr fontId="1"/>
  </si>
  <si>
    <t>寄付金</t>
    <rPh sb="0" eb="3">
      <t>キフキン</t>
    </rPh>
    <phoneticPr fontId="1"/>
  </si>
  <si>
    <t>団体負担金</t>
    <rPh sb="0" eb="2">
      <t>ダンタイ</t>
    </rPh>
    <rPh sb="2" eb="5">
      <t>フタンキン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</si>
  <si>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</si>
  <si>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１　収入</t>
  </si>
  <si>
    <t>上記以外の助成金</t>
    <rPh sb="0" eb="2">
      <t>ジョウキ</t>
    </rPh>
    <rPh sb="2" eb="4">
      <t>イガイ</t>
    </rPh>
    <rPh sb="5" eb="8">
      <t>ジョセイキン</t>
    </rPh>
    <phoneticPr fontId="1"/>
  </si>
  <si>
    <t>その他</t>
    <rPh sb="2" eb="3">
      <t>タ</t>
    </rPh>
    <phoneticPr fontId="1"/>
  </si>
  <si>
    <t>収入の部</t>
    <rPh sb="0" eb="2">
      <t>シュウニュウ</t>
    </rPh>
    <rPh sb="3" eb="4">
      <t>ブ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</si>
  <si>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</si>
  <si>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賃借料または
会場借上料</t>
    <phoneticPr fontId="1"/>
  </si>
  <si>
    <t>消耗品費</t>
    <phoneticPr fontId="1"/>
  </si>
  <si>
    <t>印刷製本費</t>
    <phoneticPr fontId="1"/>
  </si>
  <si>
    <t>食料・食材費</t>
    <phoneticPr fontId="1"/>
  </si>
  <si>
    <t>検査費</t>
    <phoneticPr fontId="1"/>
  </si>
  <si>
    <t>報償費・旅費</t>
    <phoneticPr fontId="1"/>
  </si>
  <si>
    <t>交通費</t>
    <phoneticPr fontId="1"/>
  </si>
  <si>
    <t>保険料</t>
    <phoneticPr fontId="1"/>
  </si>
  <si>
    <t>通信費</t>
    <phoneticPr fontId="1"/>
  </si>
  <si>
    <t>負担金</t>
    <phoneticPr fontId="1"/>
  </si>
  <si>
    <t>２　支出</t>
    <phoneticPr fontId="1"/>
  </si>
  <si>
    <t>支出の部</t>
    <rPh sb="0" eb="2">
      <t>シシュツ</t>
    </rPh>
    <rPh sb="3" eb="4">
      <t>ブ</t>
    </rPh>
    <phoneticPr fontId="1"/>
  </si>
  <si>
    <t>月2回以上</t>
    <rPh sb="0" eb="1">
      <t>ツキ</t>
    </rPh>
    <rPh sb="2" eb="3">
      <t>カイ</t>
    </rPh>
    <rPh sb="3" eb="5">
      <t>イジョウ</t>
    </rPh>
    <phoneticPr fontId="1"/>
  </si>
  <si>
    <t>月1回以上</t>
    <rPh sb="0" eb="1">
      <t>ツキ</t>
    </rPh>
    <rPh sb="2" eb="3">
      <t>カイ</t>
    </rPh>
    <rPh sb="3" eb="5">
      <t>イジョウ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</si>
  <si>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</si>
  <si>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</si>
  <si>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</si>
  <si>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</si>
  <si>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</si>
  <si>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</si>
  <si>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</si>
  <si>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</si>
  <si>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</si>
  <si>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</si>
  <si>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</si>
  <si>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</si>
  <si>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開始月</t>
    <rPh sb="0" eb="2">
      <t>カイシ</t>
    </rPh>
    <rPh sb="2" eb="3">
      <t>ヅキ</t>
    </rPh>
    <phoneticPr fontId="1"/>
  </si>
  <si>
    <t>開催回数</t>
    <rPh sb="0" eb="2">
      <t>カイサイ</t>
    </rPh>
    <rPh sb="2" eb="4">
      <t>カイスウ</t>
    </rPh>
    <phoneticPr fontId="1"/>
  </si>
  <si>
    <t>助成上限額</t>
    <rPh sb="0" eb="5">
      <t>ジョセイジョウゲンガク</t>
    </rPh>
    <phoneticPr fontId="1"/>
  </si>
  <si>
    <t>助成申請額</t>
    <rPh sb="0" eb="2">
      <t>ジョセイ</t>
    </rPh>
    <rPh sb="2" eb="5">
      <t>シンセイガク</t>
    </rPh>
    <phoneticPr fontId="1"/>
  </si>
  <si>
    <t>宅食費</t>
    <rPh sb="1" eb="2">
      <t>ショク</t>
    </rPh>
    <phoneticPr fontId="1"/>
  </si>
  <si>
    <t>合計</t>
    <rPh sb="0" eb="2">
      <t>ゴウケイ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</si>
  <si>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</si>
  <si>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</si>
  <si>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助成対象額</t>
    <rPh sb="0" eb="5">
      <t>ジョセイタイショウガク</t>
    </rPh>
    <phoneticPr fontId="1"/>
  </si>
  <si>
    <t>子ども食堂助成金</t>
    <rPh sb="0" eb="1">
      <t>コ</t>
    </rPh>
    <rPh sb="3" eb="5">
      <t>ショクドウ</t>
    </rPh>
    <rPh sb="5" eb="8">
      <t>ジョセイキン</t>
    </rPh>
    <phoneticPr fontId="1"/>
  </si>
  <si>
    <t>内訳</t>
    <rPh sb="0" eb="2">
      <t>ウチワケ</t>
    </rPh>
    <phoneticPr fontId="1"/>
  </si>
  <si>
    <t>利用者負担額　大人300円/人×計105人=31,500円</t>
    <rPh sb="0" eb="3">
      <t>リヨウシャ</t>
    </rPh>
    <rPh sb="3" eb="6">
      <t>フタンガク</t>
    </rPh>
    <rPh sb="7" eb="9">
      <t>オトナ</t>
    </rPh>
    <rPh sb="12" eb="13">
      <t>エン</t>
    </rPh>
    <rPh sb="14" eb="15">
      <t>ニン</t>
    </rPh>
    <rPh sb="16" eb="17">
      <t>ケイ</t>
    </rPh>
    <rPh sb="20" eb="21">
      <t>ニン</t>
    </rPh>
    <rPh sb="28" eb="29">
      <t>エン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</si>
  <si>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</si>
  <si>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</si>
  <si>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様式第９－２号（第10条関係）</t>
    <rPh sb="0" eb="2">
      <t>ヨウシキ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</si>
  <si>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助成対象額</t>
    <rPh sb="0" eb="2">
      <t>ジョセイ</t>
    </rPh>
    <rPh sb="2" eb="5">
      <t>タイショウガク</t>
    </rPh>
    <phoneticPr fontId="1"/>
  </si>
  <si>
    <t>　　　　　　　　　　　　　炊飯器</t>
    <rPh sb="13" eb="16">
      <t>スイハンキ</t>
    </rPh>
    <phoneticPr fontId="1"/>
  </si>
  <si>
    <r>
      <t>令和5年度 子ども食堂助成金収支決算書　</t>
    </r>
    <r>
      <rPr>
        <b/>
        <sz val="14"/>
        <rFont val="ＭＳ ゴシック"/>
        <family val="3"/>
        <charset val="128"/>
      </rPr>
      <t>団体名(　　　　　　　　　　　　　　　　　　　）</t>
    </r>
    <rPh sb="0" eb="2">
      <t>レイワ</t>
    </rPh>
    <rPh sb="3" eb="5">
      <t>ネンド</t>
    </rPh>
    <rPh sb="6" eb="7">
      <t>コ</t>
    </rPh>
    <rPh sb="9" eb="11">
      <t>ショクドウ</t>
    </rPh>
    <rPh sb="11" eb="13">
      <t>ジョセイ</t>
    </rPh>
    <rPh sb="13" eb="14">
      <t>キン</t>
    </rPh>
    <rPh sb="14" eb="16">
      <t>シュウシ</t>
    </rPh>
    <rPh sb="16" eb="18">
      <t>ケッサン</t>
    </rPh>
    <rPh sb="18" eb="19">
      <t>ショ</t>
    </rPh>
    <rPh sb="20" eb="22">
      <t>ダンタイ</t>
    </rPh>
    <rPh sb="22" eb="23">
      <t>メイ</t>
    </rPh>
    <phoneticPr fontId="1"/>
  </si>
  <si>
    <t>食材費</t>
    <rPh sb="0" eb="2">
      <t>ショクザイ</t>
    </rPh>
    <rPh sb="2" eb="3">
      <t>ヒ</t>
    </rPh>
    <phoneticPr fontId="1"/>
  </si>
  <si>
    <t>　　　　　　　　活動地域にある〇〇株式会社より寄付金</t>
    <rPh sb="8" eb="10">
      <t>カツドウ</t>
    </rPh>
    <rPh sb="10" eb="12">
      <t>チイキ</t>
    </rPh>
    <rPh sb="17" eb="19">
      <t>カブシキ</t>
    </rPh>
    <rPh sb="19" eb="21">
      <t>カイシャ</t>
    </rPh>
    <rPh sb="23" eb="26">
      <t>キフキン</t>
    </rPh>
    <phoneticPr fontId="1"/>
  </si>
  <si>
    <t>　　　　　　　　　　　　　　　　　　　　　炊飯器</t>
    <rPh sb="21" eb="24">
      <t>スイハンキ</t>
    </rPh>
    <phoneticPr fontId="1"/>
  </si>
  <si>
    <r>
      <t>令和6年度 子ども食堂助成金収支決算書　</t>
    </r>
    <r>
      <rPr>
        <b/>
        <sz val="14"/>
        <rFont val="ＭＳ ゴシック"/>
        <family val="3"/>
        <charset val="128"/>
      </rPr>
      <t>団体名(　　　　〇△×こども食堂　　　　　）</t>
    </r>
    <rPh sb="0" eb="2">
      <t>レイワ</t>
    </rPh>
    <rPh sb="3" eb="5">
      <t>ネンド</t>
    </rPh>
    <rPh sb="6" eb="7">
      <t>コ</t>
    </rPh>
    <rPh sb="9" eb="11">
      <t>ショクドウ</t>
    </rPh>
    <rPh sb="11" eb="13">
      <t>ジョセイ</t>
    </rPh>
    <rPh sb="13" eb="14">
      <t>キン</t>
    </rPh>
    <rPh sb="14" eb="16">
      <t>シュウシ</t>
    </rPh>
    <rPh sb="16" eb="18">
      <t>ケッサン</t>
    </rPh>
    <rPh sb="18" eb="19">
      <t>ショ</t>
    </rPh>
    <rPh sb="20" eb="22">
      <t>ダンタイ</t>
    </rPh>
    <rPh sb="22" eb="23">
      <t>メイ</t>
    </rPh>
    <rPh sb="34" eb="36">
      <t>ショクドウ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</si>
</sst>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3" fontId="0" fillId="0" borderId="0" xfId="0" applyNumberFormat="1">
      <alignment vertical="center"/>
    </xf>
    <xf numFmtId="0" fontId="5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9" fillId="0" borderId="28" xfId="1" applyFont="1" applyBorder="1" applyAlignment="1">
      <alignment horizontal="right" vertical="center"/>
    </xf>
    <xf numFmtId="0" fontId="10" fillId="0" borderId="0" xfId="0" applyFont="1">
      <alignment vertical="center"/>
    </xf>
    <xf numFmtId="176" fontId="3" fillId="0" borderId="0" xfId="0" applyNumberFormat="1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176" fontId="8" fillId="2" borderId="34" xfId="0" applyNumberFormat="1" applyFont="1" applyFill="1" applyBorder="1" applyAlignment="1">
      <alignment horizontal="right" vertical="center"/>
    </xf>
    <xf numFmtId="0" fontId="3" fillId="0" borderId="35" xfId="0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176" fontId="3" fillId="4" borderId="29" xfId="0" applyNumberFormat="1" applyFont="1" applyFill="1" applyBorder="1">
      <alignment vertical="center"/>
    </xf>
    <xf numFmtId="176" fontId="8" fillId="4" borderId="34" xfId="0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176" fontId="3" fillId="2" borderId="37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38" xfId="0" applyNumberFormat="1" applyFont="1" applyBorder="1">
      <alignment vertical="center"/>
    </xf>
    <xf numFmtId="176" fontId="3" fillId="0" borderId="39" xfId="0" applyNumberFormat="1" applyFont="1" applyBorder="1">
      <alignment vertical="center"/>
    </xf>
    <xf numFmtId="176" fontId="3" fillId="0" borderId="40" xfId="0" applyNumberFormat="1" applyFont="1" applyBorder="1">
      <alignment vertical="center"/>
    </xf>
    <xf numFmtId="0" fontId="5" fillId="0" borderId="0" xfId="0" applyFont="1" applyAlignment="1">
      <alignment vertical="top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8" fillId="3" borderId="31" xfId="0" applyNumberFormat="1" applyFont="1" applyFill="1" applyBorder="1" applyAlignment="1">
      <alignment horizontal="right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176" fontId="11" fillId="2" borderId="41" xfId="0" applyNumberFormat="1" applyFont="1" applyFill="1" applyBorder="1" applyAlignment="1">
      <alignment horizontal="right" vertical="center"/>
    </xf>
    <xf numFmtId="176" fontId="11" fillId="2" borderId="43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3" borderId="29" xfId="0" applyNumberFormat="1" applyFont="1" applyFill="1" applyBorder="1" applyAlignment="1">
      <alignment horizontal="right" vertical="center"/>
    </xf>
    <xf numFmtId="176" fontId="3" fillId="3" borderId="3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5" borderId="24" xfId="0" applyFont="1" applyFill="1" applyBorder="1" applyAlignment="1">
      <alignment horizontal="center" vertical="center" textRotation="255"/>
    </xf>
    <xf numFmtId="0" fontId="3" fillId="5" borderId="26" xfId="0" applyFont="1" applyFill="1" applyBorder="1" applyAlignment="1">
      <alignment horizontal="center" vertical="center" textRotation="255"/>
    </xf>
    <xf numFmtId="0" fontId="3" fillId="5" borderId="33" xfId="0" applyFont="1" applyFill="1" applyBorder="1" applyAlignment="1">
      <alignment horizontal="center" vertical="center" textRotation="255"/>
    </xf>
    <xf numFmtId="0" fontId="3" fillId="5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5" borderId="13" xfId="0" applyFont="1" applyFill="1" applyBorder="1" applyAlignment="1">
      <alignment vertical="center" textRotation="255"/>
    </xf>
    <xf numFmtId="0" fontId="3" fillId="5" borderId="18" xfId="0" applyFont="1" applyFill="1" applyBorder="1" applyAlignment="1">
      <alignment vertical="center" textRotation="255"/>
    </xf>
    <xf numFmtId="0" fontId="3" fillId="5" borderId="20" xfId="0" applyFont="1" applyFill="1" applyBorder="1" applyAlignment="1">
      <alignment vertical="center" textRotation="255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99F1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147641</xdr:colOff>
      <xdr:row>8</xdr:row>
      <xdr:rowOff>59532</xdr:rowOff>
    </xdr:from>
    <xdr:to>
      <xdr:col>6</xdr:col>
      <xdr:colOff>1302544</xdr:colOff>
      <xdr:row>10</xdr:row>
      <xdr:rowOff>11908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E3B8C25-9093-4254-894D-1FEF2FAFB6F3}"/>
            </a:ext>
          </a:extLst>
        </xdr:cNvPr>
        <xdr:cNvSpPr/>
      </xdr:nvSpPr>
      <xdr:spPr>
        <a:xfrm>
          <a:off x="5605466" y="2402682"/>
          <a:ext cx="1154903" cy="714376"/>
        </a:xfrm>
        <a:prstGeom prst="wedgeRectCallout">
          <a:avLst>
            <a:gd name="adj1" fmla="val -72883"/>
            <a:gd name="adj2" fmla="val 56330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寄付金を優先して充てる</a:t>
          </a:r>
          <a:endParaRPr kumimoji="1" lang="ja-JP" altLang="en-US" sz="1100"/>
        </a:p>
      </xdr:txBody>
    </xdr:sp>
    <xdr:clientData/>
  </xdr:twoCellAnchor>
  <xdr:twoCellAnchor>
    <xdr:from>
      <xdr:col>6</xdr:col>
      <xdr:colOff>402432</xdr:colOff>
      <xdr:row>10</xdr:row>
      <xdr:rowOff>376236</xdr:rowOff>
    </xdr:from>
    <xdr:to>
      <xdr:col>7</xdr:col>
      <xdr:colOff>1171575</xdr:colOff>
      <xdr:row>12</xdr:row>
      <xdr:rowOff>245268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CB41381-C8C5-4858-BFB8-E6EDE4F623FE}"/>
            </a:ext>
          </a:extLst>
        </xdr:cNvPr>
        <xdr:cNvSpPr/>
      </xdr:nvSpPr>
      <xdr:spPr>
        <a:xfrm>
          <a:off x="5860257" y="3481386"/>
          <a:ext cx="2150268" cy="631032"/>
        </a:xfrm>
        <a:prstGeom prst="wedgeRectCallout">
          <a:avLst>
            <a:gd name="adj1" fmla="val -68144"/>
            <a:gd name="adj2" fmla="val 1299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不足分は団体負担金で補う</a:t>
          </a:r>
          <a:r>
            <a:rPr kumimoji="1" lang="ja-JP" altLang="en-US" sz="1100"/>
            <a:t>不足</a:t>
          </a:r>
        </a:p>
      </xdr:txBody>
    </xdr:sp>
    <xdr:clientData/>
  </xdr:twoCellAnchor>
  <xdr:twoCellAnchor>
    <xdr:from>
      <xdr:col>7</xdr:col>
      <xdr:colOff>109537</xdr:colOff>
      <xdr:row>17</xdr:row>
      <xdr:rowOff>23814</xdr:rowOff>
    </xdr:from>
    <xdr:to>
      <xdr:col>7</xdr:col>
      <xdr:colOff>2971800</xdr:colOff>
      <xdr:row>19</xdr:row>
      <xdr:rowOff>95250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5DDD860-20D9-4DDB-84C1-1E75DB4E816A}"/>
            </a:ext>
          </a:extLst>
        </xdr:cNvPr>
        <xdr:cNvSpPr/>
      </xdr:nvSpPr>
      <xdr:spPr>
        <a:xfrm>
          <a:off x="6948487" y="5500689"/>
          <a:ext cx="2862263" cy="1081086"/>
        </a:xfrm>
        <a:prstGeom prst="wedgeRectCallout">
          <a:avLst>
            <a:gd name="adj1" fmla="val -60984"/>
            <a:gd name="adj2" fmla="val -71035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助成対象額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もしくは特例上限額分の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領収証をすべて添付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特例上限額分も、食料・食材費に限らず、左記費目の領収書であれば添付可。</a:t>
          </a:r>
          <a:endParaRPr kumimoji="1" lang="ja-JP" altLang="en-US" sz="110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2532290</xdr:colOff>
      <xdr:row>13</xdr:row>
      <xdr:rowOff>207848</xdr:rowOff>
    </xdr:from>
    <xdr:to>
      <xdr:col>7</xdr:col>
      <xdr:colOff>4067175</xdr:colOff>
      <xdr:row>16</xdr:row>
      <xdr:rowOff>149340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C9BCF27-2F55-47C3-A0EC-9D2FDBC1C50C}"/>
            </a:ext>
          </a:extLst>
        </xdr:cNvPr>
        <xdr:cNvSpPr/>
      </xdr:nvSpPr>
      <xdr:spPr>
        <a:xfrm>
          <a:off x="9371240" y="4455998"/>
          <a:ext cx="1534885" cy="674917"/>
        </a:xfrm>
        <a:prstGeom prst="wedgeRectCallout">
          <a:avLst>
            <a:gd name="adj1" fmla="val -57837"/>
            <a:gd name="adj2" fmla="val 72732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助成対象額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の内訳を記入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673555</xdr:colOff>
      <xdr:row>24</xdr:row>
      <xdr:rowOff>157841</xdr:rowOff>
    </xdr:from>
    <xdr:to>
      <xdr:col>7</xdr:col>
      <xdr:colOff>4064455</xdr:colOff>
      <xdr:row>33</xdr:row>
      <xdr:rowOff>171449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73F1D3B-FBCD-509C-59F6-CAF3B7C82A99}"/>
            </a:ext>
          </a:extLst>
        </xdr:cNvPr>
        <xdr:cNvSpPr txBox="1"/>
      </xdr:nvSpPr>
      <xdr:spPr>
        <a:xfrm>
          <a:off x="7517948" y="9165770"/>
          <a:ext cx="3390900" cy="412296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＜特例助成上限額一覧表（単位：円）＞</a:t>
          </a:r>
        </a:p>
        <a:p>
          <a:endParaRPr kumimoji="1" lang="en-US" altLang="ja-JP" sz="1100"/>
        </a:p>
      </xdr:txBody>
    </xdr:sp>
    <xdr:clientData/>
  </xdr:twoCellAnchor>
  <xdr:twoCellAnchor>
    <xdr:from>
      <xdr:col>7</xdr:col>
      <xdr:colOff>114300</xdr:colOff>
      <xdr:row>7</xdr:row>
      <xdr:rowOff>38100</xdr:rowOff>
    </xdr:from>
    <xdr:to>
      <xdr:col>7</xdr:col>
      <xdr:colOff>4067175</xdr:colOff>
      <xdr:row>9</xdr:row>
      <xdr:rowOff>57149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13D38E0F-1D91-402D-A83C-868C60F4E5F4}"/>
            </a:ext>
          </a:extLst>
        </xdr:cNvPr>
        <xdr:cNvSpPr/>
      </xdr:nvSpPr>
      <xdr:spPr>
        <a:xfrm>
          <a:off x="6953250" y="2000250"/>
          <a:ext cx="3952875" cy="781049"/>
        </a:xfrm>
        <a:prstGeom prst="wedgeRectCallout">
          <a:avLst>
            <a:gd name="adj1" fmla="val -54702"/>
            <a:gd name="adj2" fmla="val -2665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様式第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号（第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条関係）子ども食堂助成金</a:t>
          </a:r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交付決定書</a:t>
          </a:r>
          <a:r>
            <a:rPr kumimoji="1" lang="ja-JP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」上の「助成決定額」を記入。</a:t>
          </a:r>
          <a:endParaRPr kumimoji="1" lang="en-US" altLang="ja-JP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上限額引き上げ分は記載しない。</a:t>
          </a:r>
          <a:endParaRPr kumimoji="1" lang="ja-JP" altLang="en-US" sz="1100" u="sng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553811</xdr:colOff>
      <xdr:row>27</xdr:row>
      <xdr:rowOff>145597</xdr:rowOff>
    </xdr:from>
    <xdr:to>
      <xdr:col>4</xdr:col>
      <xdr:colOff>327932</xdr:colOff>
      <xdr:row>28</xdr:row>
      <xdr:rowOff>269082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B19DA21-43DB-4CD6-9E8F-2E6BBC57CD88}"/>
            </a:ext>
          </a:extLst>
        </xdr:cNvPr>
        <xdr:cNvSpPr/>
      </xdr:nvSpPr>
      <xdr:spPr>
        <a:xfrm>
          <a:off x="1353911" y="10670722"/>
          <a:ext cx="2126796" cy="628310"/>
        </a:xfrm>
        <a:prstGeom prst="wedgeRectCallout">
          <a:avLst>
            <a:gd name="adj1" fmla="val 88472"/>
            <a:gd name="adj2" fmla="val 115921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総事業費額ではなく、</a:t>
          </a:r>
          <a:r>
            <a:rPr kumimoji="1" lang="ja-JP" altLang="en-US" sz="1100" u="sng">
              <a:solidFill>
                <a:srgbClr val="FF0000"/>
              </a:solidFill>
            </a:rPr>
            <a:t>左記費目にかかる決算額</a:t>
          </a:r>
          <a:r>
            <a:rPr kumimoji="1" lang="ja-JP" altLang="en-US" sz="1100">
              <a:solidFill>
                <a:srgbClr val="FF0000"/>
              </a:solidFill>
            </a:rPr>
            <a:t>を記入</a:t>
          </a:r>
        </a:p>
      </xdr:txBody>
    </xdr:sp>
    <xdr:clientData/>
  </xdr:twoCellAnchor>
  <xdr:twoCellAnchor>
    <xdr:from>
      <xdr:col>0</xdr:col>
      <xdr:colOff>54429</xdr:colOff>
      <xdr:row>30</xdr:row>
      <xdr:rowOff>495300</xdr:rowOff>
    </xdr:from>
    <xdr:to>
      <xdr:col>3</xdr:col>
      <xdr:colOff>770165</xdr:colOff>
      <xdr:row>33</xdr:row>
      <xdr:rowOff>228600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9EBEADC2-CA23-4EF2-8922-954A879A4A96}"/>
            </a:ext>
          </a:extLst>
        </xdr:cNvPr>
        <xdr:cNvSpPr/>
      </xdr:nvSpPr>
      <xdr:spPr>
        <a:xfrm>
          <a:off x="54429" y="12534900"/>
          <a:ext cx="3039836" cy="819150"/>
        </a:xfrm>
        <a:prstGeom prst="wedgeRectCallout">
          <a:avLst>
            <a:gd name="adj1" fmla="val 34806"/>
            <a:gd name="adj2" fmla="val -127674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「</a:t>
          </a:r>
          <a:r>
            <a:rPr kumimoji="1" lang="ja-JP" altLang="en-US" sz="1100" b="1" baseline="0">
              <a:solidFill>
                <a:srgbClr val="FF0000"/>
              </a:solidFill>
            </a:rPr>
            <a:t>様式第</a:t>
          </a:r>
          <a:r>
            <a:rPr kumimoji="1" lang="en-US" altLang="ja-JP" sz="1100" b="1" baseline="0">
              <a:solidFill>
                <a:srgbClr val="FF0000"/>
              </a:solidFill>
            </a:rPr>
            <a:t>1-2</a:t>
          </a:r>
          <a:r>
            <a:rPr kumimoji="1" lang="ja-JP" altLang="en-US" sz="1100" b="1" baseline="0">
              <a:solidFill>
                <a:srgbClr val="FF0000"/>
              </a:solidFill>
            </a:rPr>
            <a:t>号（第</a:t>
          </a:r>
          <a:r>
            <a:rPr kumimoji="1" lang="en-US" altLang="ja-JP" sz="1100" b="1" baseline="0">
              <a:solidFill>
                <a:srgbClr val="FF0000"/>
              </a:solidFill>
            </a:rPr>
            <a:t>10</a:t>
          </a:r>
          <a:r>
            <a:rPr kumimoji="1" lang="ja-JP" altLang="en-US" sz="1100" b="1" baseline="0">
              <a:solidFill>
                <a:srgbClr val="FF0000"/>
              </a:solidFill>
            </a:rPr>
            <a:t>条関係）令和</a:t>
          </a:r>
          <a:r>
            <a:rPr kumimoji="1" lang="en-US" altLang="ja-JP" sz="1100" b="1" baseline="0">
              <a:solidFill>
                <a:srgbClr val="FF0000"/>
              </a:solidFill>
            </a:rPr>
            <a:t>6</a:t>
          </a:r>
          <a:r>
            <a:rPr kumimoji="1" lang="ja-JP" altLang="en-US" sz="1100" b="1" baseline="0">
              <a:solidFill>
                <a:srgbClr val="FF0000"/>
              </a:solidFill>
            </a:rPr>
            <a:t>年度子ども食堂助成金収支予算書</a:t>
          </a:r>
          <a:r>
            <a:rPr kumimoji="1" lang="ja-JP" altLang="en-US" sz="1100" baseline="0">
              <a:solidFill>
                <a:srgbClr val="FF0000"/>
              </a:solidFill>
            </a:rPr>
            <a:t>」上の予算額を記入</a:t>
          </a:r>
          <a:endParaRPr kumimoji="1" lang="en-US" altLang="ja-JP" sz="1100" baseline="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7</xdr:col>
      <xdr:colOff>858609</xdr:colOff>
      <xdr:row>25</xdr:row>
      <xdr:rowOff>367393</xdr:rowOff>
    </xdr:from>
    <xdr:to>
      <xdr:col>7</xdr:col>
      <xdr:colOff>3913413</xdr:colOff>
      <xdr:row>32</xdr:row>
      <xdr:rowOff>103415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002" y="9878786"/>
          <a:ext cx="3054804" cy="3096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851807</xdr:colOff>
      <xdr:row>30</xdr:row>
      <xdr:rowOff>114299</xdr:rowOff>
    </xdr:from>
    <xdr:to>
      <xdr:col>7</xdr:col>
      <xdr:colOff>533400</xdr:colOff>
      <xdr:row>33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95057" y="12143013"/>
          <a:ext cx="3382736" cy="974273"/>
        </a:xfrm>
        <a:prstGeom prst="rect">
          <a:avLst/>
        </a:prstGeom>
        <a:solidFill>
          <a:schemeClr val="lt1"/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決算額合計の</a:t>
          </a:r>
          <a:r>
            <a:rPr kumimoji="1" lang="en-US" altLang="ja-JP" sz="1100" b="1">
              <a:solidFill>
                <a:srgbClr val="FF0000"/>
              </a:solidFill>
            </a:rPr>
            <a:t>1/2</a:t>
          </a:r>
          <a:r>
            <a:rPr kumimoji="1" lang="ja-JP" altLang="en-US" sz="1100" b="1">
              <a:solidFill>
                <a:srgbClr val="FF0000"/>
              </a:solidFill>
            </a:rPr>
            <a:t>の額（</a:t>
          </a:r>
          <a:r>
            <a:rPr kumimoji="1" lang="en-US" altLang="ja-JP" sz="1100" b="1">
              <a:solidFill>
                <a:srgbClr val="FF0000"/>
              </a:solidFill>
            </a:rPr>
            <a:t>A</a:t>
          </a:r>
          <a:r>
            <a:rPr kumimoji="1" lang="ja-JP" altLang="en-US" sz="1100" b="1">
              <a:solidFill>
                <a:srgbClr val="FF0000"/>
              </a:solidFill>
            </a:rPr>
            <a:t>円）</a:t>
          </a:r>
          <a:r>
            <a:rPr kumimoji="1" lang="ja-JP" altLang="en-US" sz="1100">
              <a:solidFill>
                <a:srgbClr val="FF0000"/>
              </a:solidFill>
            </a:rPr>
            <a:t>が、助成申請額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1,000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円未満の端数を切り捨て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>
              <a:solidFill>
                <a:srgbClr val="FF0000"/>
              </a:solidFill>
            </a:rPr>
            <a:t>となる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100">
              <a:solidFill>
                <a:srgbClr val="FF0000"/>
              </a:solidFill>
            </a:rPr>
            <a:t>が、助成上限額を超している場合には、</a:t>
          </a:r>
          <a:r>
            <a:rPr kumimoji="1" lang="ja-JP" altLang="en-US" sz="1100" b="1">
              <a:solidFill>
                <a:srgbClr val="FF0000"/>
              </a:solidFill>
            </a:rPr>
            <a:t>助成上限額</a:t>
          </a:r>
          <a:r>
            <a:rPr kumimoji="1" lang="ja-JP" altLang="en-US" sz="1100">
              <a:solidFill>
                <a:srgbClr val="FF0000"/>
              </a:solidFill>
            </a:rPr>
            <a:t>を記載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895348</xdr:colOff>
      <xdr:row>29</xdr:row>
      <xdr:rowOff>468090</xdr:rowOff>
    </xdr:from>
    <xdr:to>
      <xdr:col>5</xdr:col>
      <xdr:colOff>1114425</xdr:colOff>
      <xdr:row>30</xdr:row>
      <xdr:rowOff>228600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4891769" y="12025994"/>
          <a:ext cx="265335" cy="219077"/>
        </a:xfrm>
        <a:prstGeom prst="rightArrow">
          <a:avLst>
            <a:gd name="adj1" fmla="val 50000"/>
            <a:gd name="adj2" fmla="val 53571"/>
          </a:avLst>
        </a:prstGeom>
        <a:solidFill>
          <a:srgbClr val="099F17"/>
        </a:solidFill>
        <a:ln>
          <a:solidFill>
            <a:srgbClr val="099F1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43542</xdr:colOff>
      <xdr:row>22</xdr:row>
      <xdr:rowOff>425904</xdr:rowOff>
    </xdr:from>
    <xdr:to>
      <xdr:col>7</xdr:col>
      <xdr:colOff>1958067</xdr:colOff>
      <xdr:row>24</xdr:row>
      <xdr:rowOff>16331</xdr:rowOff>
    </xdr:to>
    <xdr:sp macro="" textlink="">
      <xdr:nvSpPr>
        <xdr:cNvPr id="14" name="吹き出し: 四角形 4">
          <a:extLst>
            <a:ext uri="{FF2B5EF4-FFF2-40B4-BE49-F238E27FC236}">
              <a16:creationId xmlns:a16="http://schemas.microsoft.com/office/drawing/2014/main" id="{0C9BCF27-2F55-47C3-A0EC-9D2FDBC1C50C}"/>
            </a:ext>
          </a:extLst>
        </xdr:cNvPr>
        <xdr:cNvSpPr/>
      </xdr:nvSpPr>
      <xdr:spPr>
        <a:xfrm>
          <a:off x="6887935" y="8426904"/>
          <a:ext cx="1914525" cy="597356"/>
        </a:xfrm>
        <a:prstGeom prst="wedgeRectCallout">
          <a:avLst>
            <a:gd name="adj1" fmla="val -54650"/>
            <a:gd name="adj2" fmla="val 462050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</a:rPr>
            <a:t>助成申請額</a:t>
          </a:r>
          <a:r>
            <a:rPr kumimoji="1" lang="en-US" altLang="ja-JP" sz="1100">
              <a:solidFill>
                <a:sysClr val="windowText" lastClr="00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を転記する</a:t>
          </a:r>
        </a:p>
      </xdr:txBody>
    </xdr:sp>
    <xdr:clientData/>
  </xdr:twoCellAnchor>
  <xdr:twoCellAnchor>
    <xdr:from>
      <xdr:col>4</xdr:col>
      <xdr:colOff>133349</xdr:colOff>
      <xdr:row>30</xdr:row>
      <xdr:rowOff>495301</xdr:rowOff>
    </xdr:from>
    <xdr:to>
      <xdr:col>5</xdr:col>
      <xdr:colOff>28574</xdr:colOff>
      <xdr:row>32</xdr:row>
      <xdr:rowOff>104776</xdr:rowOff>
    </xdr:to>
    <xdr:sp macro="" textlink="">
      <xdr:nvSpPr>
        <xdr:cNvPr id="12" name="曲折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6200000">
          <a:off x="3438524" y="12382501"/>
          <a:ext cx="457200" cy="762000"/>
        </a:xfrm>
        <a:prstGeom prst="bentArrow">
          <a:avLst/>
        </a:prstGeom>
        <a:solidFill>
          <a:srgbClr val="099F17"/>
        </a:solidFill>
        <a:ln>
          <a:solidFill>
            <a:srgbClr val="099F1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1657350</xdr:colOff>
      <xdr:row>0</xdr:row>
      <xdr:rowOff>104775</xdr:rowOff>
    </xdr:from>
    <xdr:to>
      <xdr:col>7</xdr:col>
      <xdr:colOff>3457575</xdr:colOff>
      <xdr:row>2</xdr:row>
      <xdr:rowOff>219075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496300" y="104775"/>
          <a:ext cx="1800225" cy="5715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119066</xdr:colOff>
      <xdr:row>8</xdr:row>
      <xdr:rowOff>202407</xdr:rowOff>
    </xdr:from>
    <xdr:to>
      <xdr:col>6</xdr:col>
      <xdr:colOff>1273969</xdr:colOff>
      <xdr:row>10</xdr:row>
      <xdr:rowOff>154783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09188DE-0832-1D20-0A58-1E69D7A434D1}"/>
            </a:ext>
          </a:extLst>
        </xdr:cNvPr>
        <xdr:cNvSpPr/>
      </xdr:nvSpPr>
      <xdr:spPr>
        <a:xfrm>
          <a:off x="5595941" y="2083595"/>
          <a:ext cx="1154903" cy="714376"/>
        </a:xfrm>
        <a:prstGeom prst="wedgeRectCallout">
          <a:avLst>
            <a:gd name="adj1" fmla="val -65460"/>
            <a:gd name="adj2" fmla="val 57663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寄付金を優先して充当</a:t>
          </a:r>
          <a:endParaRPr kumimoji="1" lang="ja-JP" altLang="en-US" sz="1100"/>
        </a:p>
      </xdr:txBody>
    </xdr:sp>
    <xdr:clientData/>
  </xdr:twoCellAnchor>
  <xdr:twoCellAnchor>
    <xdr:from>
      <xdr:col>6</xdr:col>
      <xdr:colOff>392907</xdr:colOff>
      <xdr:row>10</xdr:row>
      <xdr:rowOff>261936</xdr:rowOff>
    </xdr:from>
    <xdr:to>
      <xdr:col>7</xdr:col>
      <xdr:colOff>857249</xdr:colOff>
      <xdr:row>12</xdr:row>
      <xdr:rowOff>130968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3CE7511-9381-47BA-B310-ADDDEB5C43C0}"/>
            </a:ext>
          </a:extLst>
        </xdr:cNvPr>
        <xdr:cNvSpPr/>
      </xdr:nvSpPr>
      <xdr:spPr>
        <a:xfrm>
          <a:off x="5691188" y="2905124"/>
          <a:ext cx="1762124" cy="631032"/>
        </a:xfrm>
        <a:prstGeom prst="wedgeRectCallout">
          <a:avLst>
            <a:gd name="adj1" fmla="val -73460"/>
            <a:gd name="adj2" fmla="val 16393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不足分は団体負担金で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補う</a:t>
          </a:r>
          <a:r>
            <a:rPr kumimoji="1" lang="ja-JP" altLang="en-US" sz="1100"/>
            <a:t>不足</a:t>
          </a:r>
        </a:p>
      </xdr:txBody>
    </xdr:sp>
    <xdr:clientData/>
  </xdr:twoCellAnchor>
  <xdr:twoCellAnchor>
    <xdr:from>
      <xdr:col>7</xdr:col>
      <xdr:colOff>119062</xdr:colOff>
      <xdr:row>16</xdr:row>
      <xdr:rowOff>309563</xdr:rowOff>
    </xdr:from>
    <xdr:to>
      <xdr:col>7</xdr:col>
      <xdr:colOff>1738313</xdr:colOff>
      <xdr:row>17</xdr:row>
      <xdr:rowOff>369094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905964D-DAC9-4204-838E-1A1BA43157AC}"/>
            </a:ext>
          </a:extLst>
        </xdr:cNvPr>
        <xdr:cNvSpPr/>
      </xdr:nvSpPr>
      <xdr:spPr>
        <a:xfrm>
          <a:off x="6703218" y="4822032"/>
          <a:ext cx="1619251" cy="559593"/>
        </a:xfrm>
        <a:prstGeom prst="wedgeRectCallout">
          <a:avLst>
            <a:gd name="adj1" fmla="val -70634"/>
            <a:gd name="adj2" fmla="val -4812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助成対象額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の領収証をすべて添付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2571751</xdr:colOff>
      <xdr:row>15</xdr:row>
      <xdr:rowOff>107155</xdr:rowOff>
    </xdr:from>
    <xdr:to>
      <xdr:col>8</xdr:col>
      <xdr:colOff>71440</xdr:colOff>
      <xdr:row>17</xdr:row>
      <xdr:rowOff>59532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9D7DF3FD-E575-4894-8E9F-A080BA162D27}"/>
            </a:ext>
          </a:extLst>
        </xdr:cNvPr>
        <xdr:cNvSpPr/>
      </xdr:nvSpPr>
      <xdr:spPr>
        <a:xfrm>
          <a:off x="9167814" y="4393405"/>
          <a:ext cx="1619251" cy="678658"/>
        </a:xfrm>
        <a:prstGeom prst="wedgeRectCallout">
          <a:avLst>
            <a:gd name="adj1" fmla="val -66223"/>
            <a:gd name="adj2" fmla="val -3870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助成対象額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の内訳を記入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I34"/>
  <sheetViews>
    <sheetView tabSelected="1" view="pageBreakPreview" zoomScale="70" zoomScaleNormal="70" zoomScaleSheetLayoutView="70" workbookViewId="0">
      <selection activeCell="M30" sqref="M30"/>
    </sheetView>
  </sheetViews>
  <sheetFormatPr defaultRowHeight="18" customHeight="1" x14ac:dyDescent="0.15"/>
  <cols>
    <col min="1" max="2" width="5.25" style="1" customWidth="1"/>
    <col min="3" max="3" width="20" style="1" customWidth="1"/>
    <col min="4" max="4" width="10.875" style="1" customWidth="1"/>
    <col min="5" max="5" width="11.375" style="1" customWidth="1"/>
    <col min="6" max="6" width="18.875" style="1" customWidth="1"/>
    <col min="7" max="7" width="18.125" style="1" customWidth="1"/>
    <col min="8" max="8" width="54.125" style="1" customWidth="1"/>
    <col min="9" max="9" width="2.375" style="1" customWidth="1"/>
    <col min="10" max="16384" width="9" style="1"/>
  </cols>
  <sheetData>
    <row r="3" spans="1:9" ht="18" customHeight="1" x14ac:dyDescent="0.15">
      <c r="A3" s="10" t="s">
        <v>52</v>
      </c>
      <c r="B3" s="2"/>
      <c r="D3" s="2"/>
      <c r="E3" s="2"/>
      <c r="F3" s="2"/>
      <c r="G3" s="2"/>
      <c r="H3" s="9"/>
    </row>
    <row r="4" spans="1:9" ht="24" customHeight="1" thickBot="1" x14ac:dyDescent="0.2">
      <c r="A4" s="2"/>
      <c r="B4" s="2"/>
      <c r="C4" s="61" t="s">
        <v>59</v>
      </c>
      <c r="D4" s="62"/>
      <c r="E4" s="62"/>
      <c r="F4" s="62"/>
      <c r="G4" s="62"/>
      <c r="H4" s="62"/>
    </row>
    <row r="5" spans="1:9" ht="28.5" customHeight="1" thickBot="1" x14ac:dyDescent="0.2">
      <c r="A5" s="2"/>
      <c r="B5" s="2"/>
      <c r="C5" s="3" t="s">
        <v>38</v>
      </c>
      <c r="D5" s="12" t="s">
        <v>26</v>
      </c>
      <c r="E5" s="3" t="s">
        <v>39</v>
      </c>
      <c r="F5" s="13" t="s">
        <v>24</v>
      </c>
      <c r="G5" s="3" t="s">
        <v>40</v>
      </c>
      <c r="H5" s="14">
        <f>ROUNDDOWN(VLOOKUP(D5,Sheet1!A1:E13,MATCH(F5,Sheet1!A1:E1,0),FALSE),-2)</f>
        <v>346300</v>
      </c>
      <c r="I5" s="15"/>
    </row>
    <row r="6" spans="1:9" ht="18" customHeight="1" thickBot="1" x14ac:dyDescent="0.2">
      <c r="A6" s="2" t="s">
        <v>7</v>
      </c>
      <c r="B6" s="2"/>
      <c r="C6" s="2"/>
      <c r="D6" s="2"/>
      <c r="E6" s="2"/>
      <c r="F6" s="2"/>
      <c r="G6" s="2"/>
      <c r="H6" s="2"/>
    </row>
    <row r="7" spans="1:9" ht="30" customHeight="1" x14ac:dyDescent="0.15">
      <c r="A7" s="63" t="s">
        <v>10</v>
      </c>
      <c r="B7" s="66" t="s">
        <v>1</v>
      </c>
      <c r="C7" s="67"/>
      <c r="D7" s="68" t="s">
        <v>44</v>
      </c>
      <c r="E7" s="66"/>
      <c r="F7" s="29" t="s">
        <v>45</v>
      </c>
      <c r="G7" s="29" t="s">
        <v>53</v>
      </c>
      <c r="H7" s="30" t="s">
        <v>48</v>
      </c>
    </row>
    <row r="8" spans="1:9" ht="30" customHeight="1" x14ac:dyDescent="0.15">
      <c r="A8" s="64"/>
      <c r="B8" s="69" t="s">
        <v>47</v>
      </c>
      <c r="C8" s="70"/>
      <c r="D8" s="71">
        <v>300000</v>
      </c>
      <c r="E8" s="72"/>
      <c r="F8" s="37">
        <v>300000</v>
      </c>
      <c r="G8" s="37">
        <v>300000</v>
      </c>
      <c r="H8" s="33"/>
    </row>
    <row r="9" spans="1:9" ht="30" customHeight="1" x14ac:dyDescent="0.15">
      <c r="A9" s="64"/>
      <c r="B9" s="69" t="s">
        <v>8</v>
      </c>
      <c r="C9" s="70"/>
      <c r="D9" s="73">
        <v>20000</v>
      </c>
      <c r="E9" s="74"/>
      <c r="F9" s="38">
        <v>20000</v>
      </c>
      <c r="G9" s="40"/>
      <c r="H9" s="33"/>
    </row>
    <row r="10" spans="1:9" ht="30" customHeight="1" x14ac:dyDescent="0.15">
      <c r="A10" s="64"/>
      <c r="B10" s="69" t="s">
        <v>3</v>
      </c>
      <c r="C10" s="70"/>
      <c r="D10" s="73">
        <v>36000</v>
      </c>
      <c r="E10" s="74"/>
      <c r="F10" s="38">
        <v>31500</v>
      </c>
      <c r="G10" s="40"/>
      <c r="H10" s="34" t="s">
        <v>49</v>
      </c>
    </row>
    <row r="11" spans="1:9" ht="30" customHeight="1" x14ac:dyDescent="0.15">
      <c r="A11" s="64"/>
      <c r="B11" s="75" t="s">
        <v>4</v>
      </c>
      <c r="C11" s="76"/>
      <c r="D11" s="73">
        <v>10000</v>
      </c>
      <c r="E11" s="74"/>
      <c r="F11" s="38">
        <v>25000</v>
      </c>
      <c r="G11" s="40"/>
      <c r="H11" s="34" t="s">
        <v>57</v>
      </c>
    </row>
    <row r="12" spans="1:9" ht="30" customHeight="1" x14ac:dyDescent="0.15">
      <c r="A12" s="64"/>
      <c r="B12" s="69" t="s">
        <v>5</v>
      </c>
      <c r="C12" s="70"/>
      <c r="D12" s="73">
        <v>393080</v>
      </c>
      <c r="E12" s="74"/>
      <c r="F12" s="38">
        <v>320000</v>
      </c>
      <c r="G12" s="40"/>
      <c r="H12" s="33"/>
    </row>
    <row r="13" spans="1:9" ht="30" customHeight="1" thickBot="1" x14ac:dyDescent="0.2">
      <c r="A13" s="64"/>
      <c r="B13" s="77" t="s">
        <v>9</v>
      </c>
      <c r="C13" s="78"/>
      <c r="D13" s="79">
        <v>0</v>
      </c>
      <c r="E13" s="80"/>
      <c r="F13" s="39">
        <v>0</v>
      </c>
      <c r="G13" s="41"/>
      <c r="H13" s="35"/>
    </row>
    <row r="14" spans="1:9" ht="30" customHeight="1" thickTop="1" thickBot="1" x14ac:dyDescent="0.2">
      <c r="A14" s="65"/>
      <c r="B14" s="50" t="s">
        <v>2</v>
      </c>
      <c r="C14" s="51"/>
      <c r="D14" s="52">
        <f>SUM(D8:E13)</f>
        <v>759080</v>
      </c>
      <c r="E14" s="53"/>
      <c r="F14" s="27">
        <f>SUM(F8:F13)</f>
        <v>696500</v>
      </c>
      <c r="G14" s="36">
        <f>SUM(G8:G13)</f>
        <v>300000</v>
      </c>
      <c r="H14" s="20"/>
    </row>
    <row r="15" spans="1:9" ht="9.75" customHeight="1" x14ac:dyDescent="0.15">
      <c r="A15" s="2"/>
      <c r="B15" s="2"/>
      <c r="C15" s="2"/>
      <c r="D15" s="54"/>
      <c r="E15" s="54"/>
      <c r="F15" s="3"/>
      <c r="G15" s="3"/>
      <c r="H15" s="2"/>
    </row>
    <row r="16" spans="1:9" ht="18" customHeight="1" thickBot="1" x14ac:dyDescent="0.2">
      <c r="A16" s="2" t="s">
        <v>22</v>
      </c>
      <c r="B16" s="2"/>
      <c r="C16" s="2"/>
      <c r="D16" s="2"/>
      <c r="E16" s="2"/>
      <c r="F16" s="2"/>
      <c r="G16" s="2"/>
      <c r="H16" s="2"/>
    </row>
    <row r="17" spans="1:8" ht="39" customHeight="1" x14ac:dyDescent="0.15">
      <c r="A17" s="55" t="s">
        <v>23</v>
      </c>
      <c r="B17" s="58" t="s">
        <v>0</v>
      </c>
      <c r="C17" s="58"/>
      <c r="D17" s="58" t="s">
        <v>44</v>
      </c>
      <c r="E17" s="58"/>
      <c r="F17" s="31" t="s">
        <v>45</v>
      </c>
      <c r="G17" s="31" t="s">
        <v>46</v>
      </c>
      <c r="H17" s="32" t="s">
        <v>48</v>
      </c>
    </row>
    <row r="18" spans="1:8" ht="39.950000000000003" customHeight="1" x14ac:dyDescent="0.15">
      <c r="A18" s="56"/>
      <c r="B18" s="59" t="s">
        <v>11</v>
      </c>
      <c r="C18" s="4" t="s">
        <v>6</v>
      </c>
      <c r="D18" s="43">
        <v>15000</v>
      </c>
      <c r="E18" s="43"/>
      <c r="F18" s="17">
        <v>15000</v>
      </c>
      <c r="G18" s="17">
        <v>15000</v>
      </c>
      <c r="H18" s="19" t="s">
        <v>58</v>
      </c>
    </row>
    <row r="19" spans="1:8" ht="39.950000000000003" customHeight="1" x14ac:dyDescent="0.15">
      <c r="A19" s="56"/>
      <c r="B19" s="59"/>
      <c r="C19" s="6" t="s">
        <v>12</v>
      </c>
      <c r="D19" s="43">
        <v>48000</v>
      </c>
      <c r="E19" s="43"/>
      <c r="F19" s="17">
        <v>48000</v>
      </c>
      <c r="G19" s="17"/>
      <c r="H19" s="19"/>
    </row>
    <row r="20" spans="1:8" ht="39.950000000000003" customHeight="1" x14ac:dyDescent="0.15">
      <c r="A20" s="56"/>
      <c r="B20" s="59"/>
      <c r="C20" s="5" t="s">
        <v>13</v>
      </c>
      <c r="D20" s="43">
        <v>53500</v>
      </c>
      <c r="E20" s="43"/>
      <c r="F20" s="17">
        <v>51000</v>
      </c>
      <c r="G20" s="17">
        <v>0</v>
      </c>
      <c r="H20" s="19"/>
    </row>
    <row r="21" spans="1:8" ht="39.950000000000003" customHeight="1" x14ac:dyDescent="0.15">
      <c r="A21" s="56"/>
      <c r="B21" s="59"/>
      <c r="C21" s="5" t="s">
        <v>14</v>
      </c>
      <c r="D21" s="43">
        <v>10500</v>
      </c>
      <c r="E21" s="43"/>
      <c r="F21" s="17">
        <v>10500</v>
      </c>
      <c r="G21" s="17">
        <v>0</v>
      </c>
      <c r="H21" s="19"/>
    </row>
    <row r="22" spans="1:8" ht="39.950000000000003" customHeight="1" x14ac:dyDescent="0.15">
      <c r="A22" s="56"/>
      <c r="B22" s="59"/>
      <c r="C22" s="5" t="s">
        <v>15</v>
      </c>
      <c r="D22" s="43">
        <v>550000</v>
      </c>
      <c r="E22" s="43"/>
      <c r="F22" s="17">
        <v>488920</v>
      </c>
      <c r="G22" s="17">
        <v>310400</v>
      </c>
      <c r="H22" s="19" t="s">
        <v>56</v>
      </c>
    </row>
    <row r="23" spans="1:8" ht="39.950000000000003" customHeight="1" x14ac:dyDescent="0.15">
      <c r="A23" s="56"/>
      <c r="B23" s="59"/>
      <c r="C23" s="5" t="s">
        <v>42</v>
      </c>
      <c r="D23" s="43">
        <v>0</v>
      </c>
      <c r="E23" s="43"/>
      <c r="F23" s="17">
        <v>0</v>
      </c>
      <c r="G23" s="17">
        <v>0</v>
      </c>
      <c r="H23" s="19"/>
    </row>
    <row r="24" spans="1:8" ht="39.950000000000003" customHeight="1" x14ac:dyDescent="0.15">
      <c r="A24" s="56"/>
      <c r="B24" s="59"/>
      <c r="C24" s="6" t="s">
        <v>16</v>
      </c>
      <c r="D24" s="43">
        <v>5000</v>
      </c>
      <c r="E24" s="43"/>
      <c r="F24" s="17">
        <v>5000</v>
      </c>
      <c r="G24" s="17">
        <v>0</v>
      </c>
      <c r="H24" s="18"/>
    </row>
    <row r="25" spans="1:8" ht="39.950000000000003" customHeight="1" x14ac:dyDescent="0.15">
      <c r="A25" s="56"/>
      <c r="B25" s="59"/>
      <c r="C25" s="5" t="s">
        <v>17</v>
      </c>
      <c r="D25" s="43">
        <v>12000</v>
      </c>
      <c r="E25" s="43"/>
      <c r="F25" s="17">
        <v>12000</v>
      </c>
      <c r="G25" s="17">
        <v>0</v>
      </c>
      <c r="H25" s="19"/>
    </row>
    <row r="26" spans="1:8" ht="39.950000000000003" customHeight="1" x14ac:dyDescent="0.15">
      <c r="A26" s="56"/>
      <c r="B26" s="59"/>
      <c r="C26" s="5" t="s">
        <v>18</v>
      </c>
      <c r="D26" s="43">
        <v>35000</v>
      </c>
      <c r="E26" s="43"/>
      <c r="F26" s="17">
        <v>36000</v>
      </c>
      <c r="G26" s="17">
        <v>0</v>
      </c>
      <c r="H26" s="19"/>
    </row>
    <row r="27" spans="1:8" ht="39.950000000000003" customHeight="1" x14ac:dyDescent="0.15">
      <c r="A27" s="56"/>
      <c r="B27" s="59"/>
      <c r="C27" s="5" t="s">
        <v>19</v>
      </c>
      <c r="D27" s="43">
        <v>20900</v>
      </c>
      <c r="E27" s="43"/>
      <c r="F27" s="17">
        <v>20900</v>
      </c>
      <c r="G27" s="17">
        <v>20900</v>
      </c>
      <c r="H27" s="19"/>
    </row>
    <row r="28" spans="1:8" ht="39.950000000000003" customHeight="1" x14ac:dyDescent="0.15">
      <c r="A28" s="56"/>
      <c r="B28" s="59"/>
      <c r="C28" s="5" t="s">
        <v>20</v>
      </c>
      <c r="D28" s="43">
        <v>1680</v>
      </c>
      <c r="E28" s="43"/>
      <c r="F28" s="17">
        <v>1680</v>
      </c>
      <c r="G28" s="17">
        <v>0</v>
      </c>
      <c r="H28" s="19"/>
    </row>
    <row r="29" spans="1:8" ht="39.950000000000003" customHeight="1" x14ac:dyDescent="0.15">
      <c r="A29" s="56"/>
      <c r="B29" s="59"/>
      <c r="C29" s="21" t="s">
        <v>21</v>
      </c>
      <c r="D29" s="44">
        <v>7500</v>
      </c>
      <c r="E29" s="44"/>
      <c r="F29" s="22">
        <v>7500</v>
      </c>
      <c r="G29" s="22">
        <v>0</v>
      </c>
      <c r="H29" s="18"/>
    </row>
    <row r="30" spans="1:8" ht="39.950000000000003" customHeight="1" thickBot="1" x14ac:dyDescent="0.2">
      <c r="A30" s="57"/>
      <c r="B30" s="60"/>
      <c r="C30" s="23" t="s">
        <v>43</v>
      </c>
      <c r="D30" s="45">
        <f>SUM(D18:E29)</f>
        <v>759080</v>
      </c>
      <c r="E30" s="45"/>
      <c r="F30" s="28">
        <f>SUM(F18:F29)</f>
        <v>696500</v>
      </c>
      <c r="G30" s="24">
        <f>SUM(G18:G29)</f>
        <v>346300</v>
      </c>
      <c r="H30" s="25"/>
    </row>
    <row r="31" spans="1:8" ht="39.950000000000003" customHeight="1" thickBot="1" x14ac:dyDescent="0.2">
      <c r="A31" s="46" t="s">
        <v>41</v>
      </c>
      <c r="B31" s="47"/>
      <c r="C31" s="47"/>
      <c r="D31" s="48">
        <f>MIN(ROUNDDOWN(F30*1/2,-3),H5)</f>
        <v>346300</v>
      </c>
      <c r="E31" s="49"/>
      <c r="F31" s="26"/>
      <c r="G31" s="26"/>
      <c r="H31" s="16"/>
    </row>
    <row r="32" spans="1:8" ht="27" customHeight="1" x14ac:dyDescent="0.15">
      <c r="A32" s="2"/>
      <c r="B32" s="3"/>
      <c r="C32" s="3"/>
      <c r="D32" s="7"/>
      <c r="E32" s="7"/>
      <c r="F32" s="7"/>
      <c r="G32" s="7"/>
      <c r="H32" s="8"/>
    </row>
    <row r="33" spans="1:8" ht="18.75" customHeight="1" x14ac:dyDescent="0.15">
      <c r="A33" s="9"/>
      <c r="B33" s="42"/>
      <c r="C33" s="42"/>
      <c r="D33" s="42"/>
      <c r="E33" s="42"/>
      <c r="F33" s="42"/>
      <c r="G33" s="42"/>
      <c r="H33" s="42"/>
    </row>
    <row r="34" spans="1:8" ht="21" customHeight="1" x14ac:dyDescent="0.15">
      <c r="B34" s="42"/>
      <c r="C34" s="42"/>
      <c r="D34" s="42"/>
      <c r="E34" s="42"/>
      <c r="F34" s="42"/>
      <c r="G34" s="42"/>
      <c r="H34" s="42"/>
    </row>
  </sheetData>
  <mergeCells count="38">
    <mergeCell ref="C4:H4"/>
    <mergeCell ref="A7:A14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D26:E26"/>
    <mergeCell ref="B14:C14"/>
    <mergeCell ref="D14:E14"/>
    <mergeCell ref="D15:E15"/>
    <mergeCell ref="A17:A30"/>
    <mergeCell ref="B17:C17"/>
    <mergeCell ref="D17:E17"/>
    <mergeCell ref="B18:B30"/>
    <mergeCell ref="D18:E18"/>
    <mergeCell ref="D19:E19"/>
    <mergeCell ref="D20:E20"/>
    <mergeCell ref="D21:E21"/>
    <mergeCell ref="D22:E22"/>
    <mergeCell ref="D23:E23"/>
    <mergeCell ref="D24:E24"/>
    <mergeCell ref="D25:E25"/>
    <mergeCell ref="D27:E27"/>
    <mergeCell ref="D28:E28"/>
    <mergeCell ref="D29:E29"/>
    <mergeCell ref="D30:E30"/>
    <mergeCell ref="A31:C31"/>
    <mergeCell ref="D31:E31"/>
  </mergeCells>
  <phoneticPr fontId="13"/>
  <printOptions horizontalCentered="1"/>
  <pageMargins left="0.25" right="0.25" top="0.75" bottom="0.75" header="0.3" footer="0.3"/>
  <pageSetup paperSize="9" scale="6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Sheet1!$B$1:$C$1</xm:f>
          </x14:formula1>
          <xm:sqref>F5</xm:sqref>
        </x14:dataValidation>
        <x14:dataValidation type="list" allowBlank="1" showInputMessage="1" showErrorMessage="1" xr:uid="{00000000-0002-0000-0000-000001000000}">
          <x14:formula1>
            <xm:f>Sheet1!$A$2:$A$13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3:I34"/>
  <sheetViews>
    <sheetView view="pageBreakPreview" zoomScaleNormal="70" zoomScaleSheetLayoutView="100" workbookViewId="0">
      <selection activeCell="H9" sqref="H9"/>
    </sheetView>
  </sheetViews>
  <sheetFormatPr defaultRowHeight="18" customHeight="1" x14ac:dyDescent="0.15"/>
  <cols>
    <col min="1" max="2" width="5.25" style="1" customWidth="1"/>
    <col min="3" max="3" width="20" style="1" customWidth="1"/>
    <col min="4" max="4" width="10.875" style="1" customWidth="1"/>
    <col min="5" max="5" width="11.375" style="1" customWidth="1"/>
    <col min="6" max="6" width="18.875" style="1" customWidth="1"/>
    <col min="7" max="7" width="18.125" style="1" customWidth="1"/>
    <col min="8" max="8" width="54.125" style="1" customWidth="1"/>
    <col min="9" max="9" width="2.375" style="1" customWidth="1"/>
    <col min="10" max="16384" width="9" style="1"/>
  </cols>
  <sheetData>
    <row r="3" spans="1:9" ht="18" customHeight="1" x14ac:dyDescent="0.15">
      <c r="A3" s="10" t="s">
        <v>52</v>
      </c>
      <c r="B3" s="2"/>
      <c r="D3" s="2"/>
      <c r="E3" s="2"/>
      <c r="F3" s="2"/>
      <c r="G3" s="2"/>
      <c r="H3" s="9"/>
    </row>
    <row r="4" spans="1:9" ht="24" customHeight="1" thickBot="1" x14ac:dyDescent="0.2">
      <c r="A4" s="2"/>
      <c r="B4" s="2"/>
      <c r="C4" s="61" t="s">
        <v>55</v>
      </c>
      <c r="D4" s="62"/>
      <c r="E4" s="62"/>
      <c r="F4" s="62"/>
      <c r="G4" s="62"/>
      <c r="H4" s="62"/>
    </row>
    <row r="5" spans="1:9" ht="28.5" customHeight="1" thickBot="1" x14ac:dyDescent="0.2">
      <c r="A5" s="2"/>
      <c r="B5" s="2"/>
      <c r="C5" s="3" t="s">
        <v>38</v>
      </c>
      <c r="D5" s="12" t="s">
        <v>26</v>
      </c>
      <c r="E5" s="3" t="s">
        <v>39</v>
      </c>
      <c r="F5" s="13" t="s">
        <v>24</v>
      </c>
      <c r="G5" s="3" t="s">
        <v>40</v>
      </c>
      <c r="H5" s="14">
        <f>ROUNDDOWN(VLOOKUP(D5,Sheet1!A1:E13,MATCH(F5,Sheet1!A1:E1,0),FALSE),-3)</f>
        <v>346000</v>
      </c>
      <c r="I5" s="15"/>
    </row>
    <row r="6" spans="1:9" ht="18" customHeight="1" thickBot="1" x14ac:dyDescent="0.2">
      <c r="A6" s="2" t="s">
        <v>7</v>
      </c>
      <c r="B6" s="2"/>
      <c r="C6" s="2"/>
      <c r="D6" s="2"/>
      <c r="E6" s="2"/>
      <c r="F6" s="2"/>
      <c r="G6" s="2"/>
      <c r="H6" s="2"/>
    </row>
    <row r="7" spans="1:9" ht="30" customHeight="1" x14ac:dyDescent="0.15">
      <c r="A7" s="63" t="s">
        <v>10</v>
      </c>
      <c r="B7" s="66" t="s">
        <v>1</v>
      </c>
      <c r="C7" s="67"/>
      <c r="D7" s="68" t="s">
        <v>50</v>
      </c>
      <c r="E7" s="66"/>
      <c r="F7" s="29" t="s">
        <v>51</v>
      </c>
      <c r="G7" s="29" t="s">
        <v>53</v>
      </c>
      <c r="H7" s="30" t="s">
        <v>48</v>
      </c>
    </row>
    <row r="8" spans="1:9" ht="30" customHeight="1" x14ac:dyDescent="0.15">
      <c r="A8" s="64"/>
      <c r="B8" s="69" t="s">
        <v>47</v>
      </c>
      <c r="C8" s="70"/>
      <c r="D8" s="71">
        <v>300000</v>
      </c>
      <c r="E8" s="72"/>
      <c r="F8" s="37">
        <v>300000</v>
      </c>
      <c r="G8" s="37">
        <v>300000</v>
      </c>
      <c r="H8" s="33"/>
    </row>
    <row r="9" spans="1:9" ht="30" customHeight="1" x14ac:dyDescent="0.15">
      <c r="A9" s="64"/>
      <c r="B9" s="69" t="s">
        <v>8</v>
      </c>
      <c r="C9" s="70"/>
      <c r="D9" s="73">
        <v>20000</v>
      </c>
      <c r="E9" s="74"/>
      <c r="F9" s="38">
        <v>20000</v>
      </c>
      <c r="G9" s="40"/>
      <c r="H9" s="33"/>
    </row>
    <row r="10" spans="1:9" ht="30" customHeight="1" x14ac:dyDescent="0.15">
      <c r="A10" s="64"/>
      <c r="B10" s="69" t="s">
        <v>3</v>
      </c>
      <c r="C10" s="70"/>
      <c r="D10" s="73">
        <v>36000</v>
      </c>
      <c r="E10" s="74"/>
      <c r="F10" s="38">
        <v>31500</v>
      </c>
      <c r="G10" s="40"/>
      <c r="H10" s="34" t="s">
        <v>49</v>
      </c>
    </row>
    <row r="11" spans="1:9" ht="30" customHeight="1" x14ac:dyDescent="0.15">
      <c r="A11" s="64"/>
      <c r="B11" s="75" t="s">
        <v>4</v>
      </c>
      <c r="C11" s="76"/>
      <c r="D11" s="73">
        <v>10000</v>
      </c>
      <c r="E11" s="74"/>
      <c r="F11" s="38">
        <v>20000</v>
      </c>
      <c r="G11" s="40"/>
      <c r="H11" s="34" t="s">
        <v>57</v>
      </c>
    </row>
    <row r="12" spans="1:9" ht="30" customHeight="1" x14ac:dyDescent="0.15">
      <c r="A12" s="64"/>
      <c r="B12" s="69" t="s">
        <v>5</v>
      </c>
      <c r="C12" s="70"/>
      <c r="D12" s="73">
        <v>293080</v>
      </c>
      <c r="E12" s="74"/>
      <c r="F12" s="38">
        <v>193080</v>
      </c>
      <c r="G12" s="40"/>
      <c r="H12" s="33"/>
    </row>
    <row r="13" spans="1:9" ht="30" customHeight="1" thickBot="1" x14ac:dyDescent="0.2">
      <c r="A13" s="64"/>
      <c r="B13" s="77" t="s">
        <v>9</v>
      </c>
      <c r="C13" s="78"/>
      <c r="D13" s="79">
        <v>0</v>
      </c>
      <c r="E13" s="80"/>
      <c r="F13" s="39">
        <v>0</v>
      </c>
      <c r="G13" s="41"/>
      <c r="H13" s="35"/>
    </row>
    <row r="14" spans="1:9" ht="30" customHeight="1" thickTop="1" thickBot="1" x14ac:dyDescent="0.2">
      <c r="A14" s="65"/>
      <c r="B14" s="50" t="s">
        <v>2</v>
      </c>
      <c r="C14" s="51"/>
      <c r="D14" s="52">
        <f>SUM(D8:E13)</f>
        <v>659080</v>
      </c>
      <c r="E14" s="53"/>
      <c r="F14" s="27">
        <f>SUM(F8:F13)</f>
        <v>564580</v>
      </c>
      <c r="G14" s="36">
        <f>SUM(G8:G13)</f>
        <v>300000</v>
      </c>
      <c r="H14" s="20"/>
    </row>
    <row r="15" spans="1:9" ht="9.75" customHeight="1" x14ac:dyDescent="0.15">
      <c r="A15" s="2"/>
      <c r="B15" s="2"/>
      <c r="C15" s="2"/>
      <c r="D15" s="54"/>
      <c r="E15" s="54"/>
      <c r="F15" s="3"/>
      <c r="G15" s="3"/>
      <c r="H15" s="2"/>
    </row>
    <row r="16" spans="1:9" ht="18" customHeight="1" thickBot="1" x14ac:dyDescent="0.2">
      <c r="A16" s="2" t="s">
        <v>22</v>
      </c>
      <c r="B16" s="2"/>
      <c r="C16" s="2"/>
      <c r="D16" s="2"/>
      <c r="E16" s="2"/>
      <c r="F16" s="2"/>
      <c r="G16" s="2"/>
      <c r="H16" s="2"/>
    </row>
    <row r="17" spans="1:8" ht="39" customHeight="1" x14ac:dyDescent="0.15">
      <c r="A17" s="55" t="s">
        <v>23</v>
      </c>
      <c r="B17" s="58" t="s">
        <v>0</v>
      </c>
      <c r="C17" s="58"/>
      <c r="D17" s="58" t="s">
        <v>44</v>
      </c>
      <c r="E17" s="58"/>
      <c r="F17" s="31" t="s">
        <v>45</v>
      </c>
      <c r="G17" s="31" t="s">
        <v>46</v>
      </c>
      <c r="H17" s="32" t="s">
        <v>48</v>
      </c>
    </row>
    <row r="18" spans="1:8" ht="39.950000000000003" customHeight="1" x14ac:dyDescent="0.15">
      <c r="A18" s="56"/>
      <c r="B18" s="59" t="s">
        <v>11</v>
      </c>
      <c r="C18" s="4" t="s">
        <v>6</v>
      </c>
      <c r="D18" s="43">
        <v>15000</v>
      </c>
      <c r="E18" s="43"/>
      <c r="F18" s="17">
        <v>15000</v>
      </c>
      <c r="G18" s="17">
        <v>15000</v>
      </c>
      <c r="H18" s="19" t="s">
        <v>54</v>
      </c>
    </row>
    <row r="19" spans="1:8" ht="39.950000000000003" customHeight="1" x14ac:dyDescent="0.15">
      <c r="A19" s="56"/>
      <c r="B19" s="59"/>
      <c r="C19" s="6" t="s">
        <v>12</v>
      </c>
      <c r="D19" s="43">
        <v>48000</v>
      </c>
      <c r="E19" s="43"/>
      <c r="F19" s="17">
        <v>48000</v>
      </c>
      <c r="G19" s="17"/>
      <c r="H19" s="19"/>
    </row>
    <row r="20" spans="1:8" ht="39.950000000000003" customHeight="1" x14ac:dyDescent="0.15">
      <c r="A20" s="56"/>
      <c r="B20" s="59"/>
      <c r="C20" s="5" t="s">
        <v>13</v>
      </c>
      <c r="D20" s="43">
        <v>53500</v>
      </c>
      <c r="E20" s="43"/>
      <c r="F20" s="17">
        <v>51000</v>
      </c>
      <c r="G20" s="17">
        <v>0</v>
      </c>
      <c r="H20" s="19"/>
    </row>
    <row r="21" spans="1:8" ht="39.950000000000003" customHeight="1" x14ac:dyDescent="0.15">
      <c r="A21" s="56"/>
      <c r="B21" s="59"/>
      <c r="C21" s="5" t="s">
        <v>14</v>
      </c>
      <c r="D21" s="43">
        <v>10500</v>
      </c>
      <c r="E21" s="43"/>
      <c r="F21" s="17">
        <v>10500</v>
      </c>
      <c r="G21" s="17">
        <v>0</v>
      </c>
      <c r="H21" s="19"/>
    </row>
    <row r="22" spans="1:8" ht="39.950000000000003" customHeight="1" x14ac:dyDescent="0.15">
      <c r="A22" s="56"/>
      <c r="B22" s="59"/>
      <c r="C22" s="5" t="s">
        <v>15</v>
      </c>
      <c r="D22" s="43">
        <v>450000</v>
      </c>
      <c r="E22" s="43"/>
      <c r="F22" s="17">
        <v>357000</v>
      </c>
      <c r="G22" s="17">
        <v>264100</v>
      </c>
      <c r="H22" s="19" t="s">
        <v>56</v>
      </c>
    </row>
    <row r="23" spans="1:8" ht="39.950000000000003" customHeight="1" x14ac:dyDescent="0.15">
      <c r="A23" s="56"/>
      <c r="B23" s="59"/>
      <c r="C23" s="5" t="s">
        <v>42</v>
      </c>
      <c r="D23" s="43">
        <v>0</v>
      </c>
      <c r="E23" s="43"/>
      <c r="F23" s="17">
        <v>0</v>
      </c>
      <c r="G23" s="17">
        <v>0</v>
      </c>
      <c r="H23" s="19"/>
    </row>
    <row r="24" spans="1:8" ht="39.950000000000003" customHeight="1" x14ac:dyDescent="0.15">
      <c r="A24" s="56"/>
      <c r="B24" s="59"/>
      <c r="C24" s="6" t="s">
        <v>16</v>
      </c>
      <c r="D24" s="43">
        <v>5000</v>
      </c>
      <c r="E24" s="43"/>
      <c r="F24" s="17">
        <v>5000</v>
      </c>
      <c r="G24" s="17">
        <v>0</v>
      </c>
      <c r="H24" s="18"/>
    </row>
    <row r="25" spans="1:8" ht="39.950000000000003" customHeight="1" x14ac:dyDescent="0.15">
      <c r="A25" s="56"/>
      <c r="B25" s="59"/>
      <c r="C25" s="5" t="s">
        <v>17</v>
      </c>
      <c r="D25" s="43">
        <v>12000</v>
      </c>
      <c r="E25" s="43"/>
      <c r="F25" s="17">
        <v>12000</v>
      </c>
      <c r="G25" s="17">
        <v>0</v>
      </c>
      <c r="H25" s="19"/>
    </row>
    <row r="26" spans="1:8" ht="39.950000000000003" customHeight="1" x14ac:dyDescent="0.15">
      <c r="A26" s="56"/>
      <c r="B26" s="59"/>
      <c r="C26" s="5" t="s">
        <v>18</v>
      </c>
      <c r="D26" s="43">
        <v>35000</v>
      </c>
      <c r="E26" s="43"/>
      <c r="F26" s="17">
        <v>36000</v>
      </c>
      <c r="G26" s="17">
        <v>0</v>
      </c>
      <c r="H26" s="19"/>
    </row>
    <row r="27" spans="1:8" ht="39.950000000000003" customHeight="1" x14ac:dyDescent="0.15">
      <c r="A27" s="56"/>
      <c r="B27" s="59"/>
      <c r="C27" s="5" t="s">
        <v>19</v>
      </c>
      <c r="D27" s="43">
        <v>20900</v>
      </c>
      <c r="E27" s="43"/>
      <c r="F27" s="17">
        <v>20900</v>
      </c>
      <c r="G27" s="17">
        <v>20900</v>
      </c>
      <c r="H27" s="19"/>
    </row>
    <row r="28" spans="1:8" ht="39.950000000000003" customHeight="1" x14ac:dyDescent="0.15">
      <c r="A28" s="56"/>
      <c r="B28" s="59"/>
      <c r="C28" s="5" t="s">
        <v>20</v>
      </c>
      <c r="D28" s="43">
        <v>1680</v>
      </c>
      <c r="E28" s="43"/>
      <c r="F28" s="17">
        <v>1680</v>
      </c>
      <c r="G28" s="17">
        <v>0</v>
      </c>
      <c r="H28" s="19"/>
    </row>
    <row r="29" spans="1:8" ht="39.950000000000003" customHeight="1" x14ac:dyDescent="0.15">
      <c r="A29" s="56"/>
      <c r="B29" s="59"/>
      <c r="C29" s="21" t="s">
        <v>21</v>
      </c>
      <c r="D29" s="44">
        <v>7500</v>
      </c>
      <c r="E29" s="44"/>
      <c r="F29" s="22">
        <v>7500</v>
      </c>
      <c r="G29" s="22">
        <v>0</v>
      </c>
      <c r="H29" s="18"/>
    </row>
    <row r="30" spans="1:8" ht="39.950000000000003" customHeight="1" thickBot="1" x14ac:dyDescent="0.2">
      <c r="A30" s="57"/>
      <c r="B30" s="60"/>
      <c r="C30" s="23" t="s">
        <v>43</v>
      </c>
      <c r="D30" s="45">
        <f>SUM(D18:E29)</f>
        <v>659080</v>
      </c>
      <c r="E30" s="45"/>
      <c r="F30" s="28">
        <f>SUM(F18:F29)</f>
        <v>564580</v>
      </c>
      <c r="G30" s="24">
        <f>SUM(G18:G29)</f>
        <v>300000</v>
      </c>
      <c r="H30" s="25"/>
    </row>
    <row r="31" spans="1:8" ht="39.950000000000003" customHeight="1" thickBot="1" x14ac:dyDescent="0.2">
      <c r="A31" s="46" t="s">
        <v>41</v>
      </c>
      <c r="B31" s="47"/>
      <c r="C31" s="47"/>
      <c r="D31" s="48">
        <f>MIN(ROUNDDOWN(D30*1/2,-3),H5)</f>
        <v>329000</v>
      </c>
      <c r="E31" s="49"/>
      <c r="F31" s="26"/>
      <c r="G31" s="26"/>
      <c r="H31" s="16"/>
    </row>
    <row r="32" spans="1:8" ht="27" customHeight="1" x14ac:dyDescent="0.15">
      <c r="A32" s="2"/>
      <c r="B32" s="3"/>
      <c r="C32" s="3"/>
      <c r="D32" s="7"/>
      <c r="E32" s="7"/>
      <c r="F32" s="7"/>
      <c r="G32" s="7"/>
      <c r="H32" s="8"/>
    </row>
    <row r="33" spans="1:8" ht="18.75" customHeight="1" x14ac:dyDescent="0.15">
      <c r="A33" s="9"/>
      <c r="B33" s="42"/>
      <c r="C33" s="42"/>
      <c r="D33" s="42"/>
      <c r="E33" s="42"/>
      <c r="F33" s="42"/>
      <c r="G33" s="42"/>
      <c r="H33" s="42"/>
    </row>
    <row r="34" spans="1:8" ht="21" customHeight="1" x14ac:dyDescent="0.15">
      <c r="B34" s="42"/>
      <c r="C34" s="42"/>
      <c r="D34" s="42"/>
      <c r="E34" s="42"/>
      <c r="F34" s="42"/>
      <c r="G34" s="42"/>
      <c r="H34" s="42"/>
    </row>
  </sheetData>
  <mergeCells count="38">
    <mergeCell ref="C4:H4"/>
    <mergeCell ref="B18:B30"/>
    <mergeCell ref="D29:E29"/>
    <mergeCell ref="D30:E30"/>
    <mergeCell ref="D8:E8"/>
    <mergeCell ref="D7:E7"/>
    <mergeCell ref="D9:E9"/>
    <mergeCell ref="D10:E10"/>
    <mergeCell ref="D11:E11"/>
    <mergeCell ref="D12:E12"/>
    <mergeCell ref="D13:E13"/>
    <mergeCell ref="D14:E14"/>
    <mergeCell ref="D17:E17"/>
    <mergeCell ref="D18:E18"/>
    <mergeCell ref="D19:E19"/>
    <mergeCell ref="D20:E20"/>
    <mergeCell ref="D21:E21"/>
    <mergeCell ref="B17:C17"/>
    <mergeCell ref="A7:A14"/>
    <mergeCell ref="B14:C14"/>
    <mergeCell ref="B7:C7"/>
    <mergeCell ref="A17:A30"/>
    <mergeCell ref="B8:C8"/>
    <mergeCell ref="B9:C9"/>
    <mergeCell ref="B10:C10"/>
    <mergeCell ref="B11:C11"/>
    <mergeCell ref="B12:C12"/>
    <mergeCell ref="B13:C13"/>
    <mergeCell ref="D15:E15"/>
    <mergeCell ref="A31:C31"/>
    <mergeCell ref="D22:E22"/>
    <mergeCell ref="D23:E23"/>
    <mergeCell ref="D24:E24"/>
    <mergeCell ref="D25:E25"/>
    <mergeCell ref="D31:E31"/>
    <mergeCell ref="D26:E26"/>
    <mergeCell ref="D27:E27"/>
    <mergeCell ref="D28:E28"/>
  </mergeCells>
  <phoneticPr fontId="1"/>
  <printOptions horizontalCentered="1"/>
  <pageMargins left="0.25" right="0.25" top="0.75" bottom="0.75" header="0.3" footer="0.3"/>
  <pageSetup paperSize="9" scale="6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Sheet1!$A$2:$A$13</xm:f>
          </x14:formula1>
          <xm:sqref>D5</xm:sqref>
        </x14:dataValidation>
        <x14:dataValidation type="list" allowBlank="1" showInputMessage="1" showErrorMessage="1" xr:uid="{00000000-0002-0000-0100-000001000000}">
          <x14:formula1>
            <xm:f>Sheet1!$B$1:$C$1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D4" sqref="D4"/>
    </sheetView>
  </sheetViews>
  <sheetFormatPr defaultRowHeight="13.5" x14ac:dyDescent="0.15"/>
  <sheetData>
    <row r="1" spans="1:3" x14ac:dyDescent="0.15">
      <c r="B1" t="s">
        <v>24</v>
      </c>
      <c r="C1" t="s">
        <v>25</v>
      </c>
    </row>
    <row r="2" spans="1:3" x14ac:dyDescent="0.15">
      <c r="A2" t="s">
        <v>26</v>
      </c>
      <c r="B2" s="11">
        <v>346300</v>
      </c>
      <c r="C2" s="11">
        <v>173200</v>
      </c>
    </row>
    <row r="3" spans="1:3" x14ac:dyDescent="0.15">
      <c r="A3" t="s">
        <v>27</v>
      </c>
      <c r="B3" s="11">
        <v>317500</v>
      </c>
      <c r="C3" s="11">
        <v>158800</v>
      </c>
    </row>
    <row r="4" spans="1:3" x14ac:dyDescent="0.15">
      <c r="A4" t="s">
        <v>28</v>
      </c>
      <c r="B4" s="11">
        <v>288600</v>
      </c>
      <c r="C4" s="11">
        <v>144300</v>
      </c>
    </row>
    <row r="5" spans="1:3" x14ac:dyDescent="0.15">
      <c r="A5" t="s">
        <v>29</v>
      </c>
      <c r="B5" s="11">
        <v>259800</v>
      </c>
      <c r="C5" s="11">
        <v>129900</v>
      </c>
    </row>
    <row r="6" spans="1:3" x14ac:dyDescent="0.15">
      <c r="A6" t="s">
        <v>30</v>
      </c>
      <c r="B6" s="11">
        <v>230900</v>
      </c>
      <c r="C6" s="11">
        <v>115500</v>
      </c>
    </row>
    <row r="7" spans="1:3" x14ac:dyDescent="0.15">
      <c r="A7" t="s">
        <v>31</v>
      </c>
      <c r="B7" s="11">
        <v>202100</v>
      </c>
      <c r="C7" s="11">
        <v>101100</v>
      </c>
    </row>
    <row r="8" spans="1:3" x14ac:dyDescent="0.15">
      <c r="A8" t="s">
        <v>32</v>
      </c>
      <c r="B8" s="11">
        <v>173200</v>
      </c>
      <c r="C8" s="11">
        <v>86600</v>
      </c>
    </row>
    <row r="9" spans="1:3" x14ac:dyDescent="0.15">
      <c r="A9" t="s">
        <v>33</v>
      </c>
      <c r="B9" s="11">
        <v>144300</v>
      </c>
      <c r="C9" s="11">
        <v>72200</v>
      </c>
    </row>
    <row r="10" spans="1:3" x14ac:dyDescent="0.15">
      <c r="A10" t="s">
        <v>34</v>
      </c>
      <c r="B10" s="11">
        <v>115500</v>
      </c>
      <c r="C10" s="11">
        <v>57800</v>
      </c>
    </row>
    <row r="11" spans="1:3" x14ac:dyDescent="0.15">
      <c r="A11" t="s">
        <v>35</v>
      </c>
      <c r="B11" s="11">
        <v>86600</v>
      </c>
      <c r="C11" s="11">
        <v>43300</v>
      </c>
    </row>
    <row r="12" spans="1:3" x14ac:dyDescent="0.15">
      <c r="A12" t="s">
        <v>36</v>
      </c>
      <c r="B12" s="11">
        <v>57800</v>
      </c>
      <c r="C12" s="11">
        <v>28900</v>
      </c>
    </row>
    <row r="13" spans="1:3" x14ac:dyDescent="0.15">
      <c r="A13" t="s">
        <v>37</v>
      </c>
      <c r="B13" s="11">
        <v>28900</v>
      </c>
      <c r="C13" s="11">
        <v>14500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【新】収支決算書 </vt:lpstr>
      <vt:lpstr>【旧】収支決算書</vt:lpstr>
      <vt:lpstr>Sheet1</vt:lpstr>
      <vt:lpstr>【旧】収支決算書!Print_Area</vt:lpstr>
      <vt:lpstr>'【新】収支決算書 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小齋　卓也</dc:creator>
  <cp:lastModifiedBy>tiikiFukusi-v02</cp:lastModifiedBy>
  <cp:lastPrinted>2025-01-29T02:12:29Z</cp:lastPrinted>
  <dcterms:created xsi:type="dcterms:W3CDTF">2013-02-07T04:48:55Z</dcterms:created>
  <dcterms:modified xsi:type="dcterms:W3CDTF">2025-01-29T08:11:43Z</dcterms:modified>
</cp:coreProperties>
</file>